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ptop\Desktop\"/>
    </mc:Choice>
  </mc:AlternateContent>
  <bookViews>
    <workbookView xWindow="0" yWindow="0" windowWidth="20490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1" l="1"/>
  <c r="C19" i="1"/>
  <c r="B19" i="1"/>
  <c r="G18" i="1"/>
  <c r="C17" i="1"/>
  <c r="B17" i="1"/>
  <c r="E15" i="1"/>
  <c r="D15" i="1"/>
  <c r="C15" i="1"/>
  <c r="E14" i="1"/>
  <c r="D14" i="1"/>
  <c r="C14" i="1"/>
  <c r="D13" i="1"/>
  <c r="D17" i="1" s="1"/>
  <c r="D19" i="1" s="1"/>
  <c r="C13" i="1"/>
  <c r="E9" i="1"/>
  <c r="F9" i="1" s="1"/>
  <c r="D9" i="1"/>
  <c r="E8" i="1"/>
  <c r="F8" i="1" s="1"/>
  <c r="D8" i="1"/>
  <c r="E7" i="1"/>
  <c r="F7" i="1" s="1"/>
  <c r="G7" i="1" s="1"/>
  <c r="D7" i="1"/>
  <c r="E6" i="1"/>
  <c r="E13" i="1" s="1"/>
  <c r="E17" i="1" s="1"/>
  <c r="E19" i="1" s="1"/>
  <c r="E22" i="1" s="1"/>
  <c r="D6" i="1"/>
  <c r="G9" i="1" l="1"/>
  <c r="C28" i="1"/>
  <c r="D28" i="1" s="1"/>
  <c r="G8" i="1"/>
  <c r="D22" i="1"/>
  <c r="C22" i="1"/>
  <c r="F6" i="1"/>
  <c r="F13" i="1" l="1"/>
  <c r="G6" i="1"/>
  <c r="G13" i="1" s="1"/>
  <c r="F14" i="1"/>
  <c r="F15" i="1"/>
  <c r="F17" i="1" l="1"/>
  <c r="F19" i="1" s="1"/>
  <c r="G14" i="1"/>
  <c r="G17" i="1" s="1"/>
  <c r="G19" i="1" s="1"/>
  <c r="G22" i="1" s="1"/>
  <c r="G15" i="1"/>
  <c r="F22" i="1" l="1"/>
  <c r="G24" i="1" s="1"/>
  <c r="G26" i="1"/>
  <c r="D29" i="1"/>
  <c r="D30" i="1" s="1"/>
</calcChain>
</file>

<file path=xl/sharedStrings.xml><?xml version="1.0" encoding="utf-8"?>
<sst xmlns="http://schemas.openxmlformats.org/spreadsheetml/2006/main" count="28" uniqueCount="27">
  <si>
    <t>Capital Investment of a digital ultrasound machine</t>
  </si>
  <si>
    <t>Amount</t>
  </si>
  <si>
    <t>Time (years)</t>
  </si>
  <si>
    <t>Initial Investment</t>
  </si>
  <si>
    <t>Inflation rate</t>
  </si>
  <si>
    <t xml:space="preserve">Procedures </t>
  </si>
  <si>
    <t xml:space="preserve">Net Revenue </t>
  </si>
  <si>
    <t>Salary/procedure</t>
  </si>
  <si>
    <t>Supply/Procedure</t>
  </si>
  <si>
    <t>Cash flow analysis</t>
  </si>
  <si>
    <t>Initial investment</t>
  </si>
  <si>
    <t>Net revenue</t>
  </si>
  <si>
    <t>Salaries</t>
  </si>
  <si>
    <t xml:space="preserve">Supplies </t>
  </si>
  <si>
    <t>Repairs</t>
  </si>
  <si>
    <t>Cash flow from operations</t>
  </si>
  <si>
    <t>Salvage</t>
  </si>
  <si>
    <t>Total cash inflow/outflow</t>
  </si>
  <si>
    <t>Net Present Value</t>
  </si>
  <si>
    <t>NPV</t>
  </si>
  <si>
    <t>Internal Rate of Return</t>
  </si>
  <si>
    <t>IRR</t>
  </si>
  <si>
    <t>Payback Period</t>
  </si>
  <si>
    <t>It is within the 3rd year</t>
  </si>
  <si>
    <t>3.49years</t>
  </si>
  <si>
    <t xml:space="preserve">Decision: The NPV of this to this investment is positive and therefore favorable. This means the investment earns more than its IRR. </t>
  </si>
  <si>
    <t xml:space="preserve">It is a sound investment, should be implemented. It even break evens in the course of the third year despite being a mega project.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</si>
</sst>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6" fontId="1" fillId="0" borderId="0" xfId="0" applyNumberFormat="1" applyFont="1"/>
    <xf numFmtId="9" fontId="1" fillId="0" borderId="0" xfId="0" applyNumberFormat="1" applyFont="1"/>
    <xf numFmtId="3" fontId="1" fillId="0" borderId="0" xfId="0" applyNumberFormat="1" applyFont="1"/>
    <xf numFmtId="10" fontId="1" fillId="0" borderId="0" xfId="0" applyNumberFormat="1" applyFont="1"/>
    <xf numFmtId="8" fontId="2" fillId="0" borderId="0" xfId="0" applyNumberFormat="1" applyFont="1"/>
    <xf numFmtId="9" fontId="2" fillId="0" borderId="0" xfId="0" applyNumberFormat="1" applyFont="1"/>
    <xf numFmtId="0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F2" sqref="F2"/>
    </sheetView>
  </sheetViews>
  <sheetFormatPr defaultRowHeight="15" x14ac:dyDescent="0.25"/>
  <cols>
    <col min="1" max="1" width="25.28515625" customWidth="1"/>
    <col min="2" max="2" width="16.7109375" customWidth="1"/>
    <col min="3" max="3" width="10.5703125" customWidth="1"/>
    <col min="4" max="4" width="11.140625" customWidth="1"/>
    <col min="5" max="5" width="11" customWidth="1"/>
    <col min="6" max="6" width="12.28515625" customWidth="1"/>
    <col min="7" max="7" width="11.7109375" customWidth="1"/>
    <col min="9" max="9" width="11.28515625" customWidth="1"/>
  </cols>
  <sheetData>
    <row r="1" spans="1:10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"/>
      <c r="B3" s="1" t="s">
        <v>1</v>
      </c>
      <c r="C3" s="1"/>
      <c r="D3" s="1" t="s">
        <v>2</v>
      </c>
      <c r="E3" s="1" t="s">
        <v>2</v>
      </c>
      <c r="F3" s="1"/>
      <c r="G3" s="1"/>
      <c r="H3" s="1"/>
      <c r="I3" s="1"/>
      <c r="J3" s="1"/>
    </row>
    <row r="4" spans="1:10" ht="15.75" x14ac:dyDescent="0.25">
      <c r="A4" s="1" t="s">
        <v>3</v>
      </c>
      <c r="B4" s="2">
        <v>170000</v>
      </c>
      <c r="C4" s="1">
        <v>1</v>
      </c>
      <c r="D4" s="1">
        <v>2</v>
      </c>
      <c r="E4" s="1">
        <v>3</v>
      </c>
      <c r="F4" s="1">
        <v>4</v>
      </c>
      <c r="G4" s="1">
        <v>5</v>
      </c>
      <c r="H4" s="1"/>
      <c r="I4" s="1" t="s">
        <v>4</v>
      </c>
      <c r="J4" s="1"/>
    </row>
    <row r="5" spans="1:1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.75" x14ac:dyDescent="0.25">
      <c r="A6" s="1" t="s">
        <v>5</v>
      </c>
      <c r="B6" s="1"/>
      <c r="C6" s="1">
        <v>750</v>
      </c>
      <c r="D6" s="1">
        <f>C6+(C6*I6)</f>
        <v>765</v>
      </c>
      <c r="E6" s="1">
        <f>D6+(D6*I6)</f>
        <v>780.3</v>
      </c>
      <c r="F6" s="1">
        <f>E6+(E6*I6)</f>
        <v>795.90599999999995</v>
      </c>
      <c r="G6" s="1">
        <f>F6+(F6*I6)</f>
        <v>811.82411999999999</v>
      </c>
      <c r="H6" s="1"/>
      <c r="I6" s="3">
        <v>0.02</v>
      </c>
      <c r="J6" s="1"/>
    </row>
    <row r="7" spans="1:10" ht="15.75" x14ac:dyDescent="0.25">
      <c r="A7" s="1" t="s">
        <v>6</v>
      </c>
      <c r="B7" s="1"/>
      <c r="C7" s="1">
        <v>140</v>
      </c>
      <c r="D7" s="1">
        <f>C7+(I7*C7)</f>
        <v>144.19999999999999</v>
      </c>
      <c r="E7" s="1">
        <f>D7+(I7*D7)</f>
        <v>148.52599999999998</v>
      </c>
      <c r="F7" s="1">
        <f>E7+(I7*E7)</f>
        <v>152.98177999999999</v>
      </c>
      <c r="G7" s="1">
        <f>F7+(I7*F7)</f>
        <v>157.57123339999998</v>
      </c>
      <c r="H7" s="1"/>
      <c r="I7" s="3">
        <v>0.03</v>
      </c>
      <c r="J7" s="1"/>
    </row>
    <row r="8" spans="1:10" ht="15.75" x14ac:dyDescent="0.25">
      <c r="A8" s="1" t="s">
        <v>7</v>
      </c>
      <c r="B8" s="1"/>
      <c r="C8" s="1">
        <v>55</v>
      </c>
      <c r="D8" s="1">
        <f>C8+(I8*C8)</f>
        <v>56.375</v>
      </c>
      <c r="E8" s="1">
        <f>D8+(D8*I8)</f>
        <v>57.784374999999997</v>
      </c>
      <c r="F8" s="1">
        <f>E8+(E8*I8)</f>
        <v>59.228984374999996</v>
      </c>
      <c r="G8" s="1">
        <f>F8+(F8*I8)</f>
        <v>60.709708984374998</v>
      </c>
      <c r="H8" s="1"/>
      <c r="I8" s="3">
        <v>2.5000000000000001E-2</v>
      </c>
      <c r="J8" s="1"/>
    </row>
    <row r="9" spans="1:10" ht="15.75" x14ac:dyDescent="0.25">
      <c r="A9" s="1" t="s">
        <v>8</v>
      </c>
      <c r="B9" s="1"/>
      <c r="C9" s="1">
        <v>20</v>
      </c>
      <c r="D9" s="1">
        <f>C9+(C9*I9)</f>
        <v>20.6</v>
      </c>
      <c r="E9" s="1">
        <f>D9+(I9*D9)</f>
        <v>21.218</v>
      </c>
      <c r="F9" s="1">
        <f>E9+(E9*I9)</f>
        <v>21.85454</v>
      </c>
      <c r="G9" s="1">
        <f>F9+(F9*I9)</f>
        <v>22.5101762</v>
      </c>
      <c r="H9" s="1"/>
      <c r="I9" s="3">
        <v>0.03</v>
      </c>
      <c r="J9" s="1"/>
    </row>
    <row r="10" spans="1:1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5.75" x14ac:dyDescent="0.25">
      <c r="A11" s="1" t="s">
        <v>9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ht="15.75" x14ac:dyDescent="0.25">
      <c r="A12" s="1" t="s">
        <v>10</v>
      </c>
      <c r="B12" s="2">
        <v>-170000</v>
      </c>
      <c r="C12" s="1"/>
      <c r="D12" s="1"/>
      <c r="E12" s="1"/>
      <c r="F12" s="1"/>
      <c r="G12" s="1"/>
      <c r="H12" s="1"/>
      <c r="I12" s="1"/>
      <c r="J12" s="1"/>
    </row>
    <row r="13" spans="1:10" ht="15.75" x14ac:dyDescent="0.25">
      <c r="A13" s="1" t="s">
        <v>11</v>
      </c>
      <c r="B13" s="1"/>
      <c r="C13" s="1">
        <f>C6*C7</f>
        <v>105000</v>
      </c>
      <c r="D13" s="1">
        <f>D6*D7</f>
        <v>110312.99999999999</v>
      </c>
      <c r="E13" s="1">
        <f>E6*E7</f>
        <v>115894.83779999998</v>
      </c>
      <c r="F13" s="1">
        <f>F6*F7</f>
        <v>121759.11659267999</v>
      </c>
      <c r="G13" s="1">
        <f>G6*G7</f>
        <v>127920.12789226959</v>
      </c>
      <c r="H13" s="1"/>
      <c r="I13" s="1"/>
      <c r="J13" s="1"/>
    </row>
    <row r="14" spans="1:10" ht="15.75" x14ac:dyDescent="0.25">
      <c r="A14" s="1" t="s">
        <v>12</v>
      </c>
      <c r="B14" s="1"/>
      <c r="C14" s="1">
        <f>C8*C6</f>
        <v>41250</v>
      </c>
      <c r="D14" s="1">
        <f>D8*D6</f>
        <v>43126.875</v>
      </c>
      <c r="E14" s="1">
        <f>E8*E6</f>
        <v>45089.147812499992</v>
      </c>
      <c r="F14" s="1">
        <f>F8*F6</f>
        <v>47140.704037968746</v>
      </c>
      <c r="G14" s="1">
        <f>G8*G6</f>
        <v>49285.606071696326</v>
      </c>
      <c r="H14" s="1"/>
      <c r="I14" s="1"/>
      <c r="J14" s="1"/>
    </row>
    <row r="15" spans="1:10" ht="15.75" x14ac:dyDescent="0.25">
      <c r="A15" s="1" t="s">
        <v>13</v>
      </c>
      <c r="B15" s="1"/>
      <c r="C15" s="1">
        <f>C9*C6</f>
        <v>15000</v>
      </c>
      <c r="D15" s="1">
        <f>D9*D6</f>
        <v>15759.000000000002</v>
      </c>
      <c r="E15" s="1">
        <f>E9*E6</f>
        <v>16556.4054</v>
      </c>
      <c r="F15" s="1">
        <f>F9*F6</f>
        <v>17394.15951324</v>
      </c>
      <c r="G15" s="1">
        <f>G9*G6</f>
        <v>18274.303984609945</v>
      </c>
      <c r="H15" s="1"/>
      <c r="I15" s="1"/>
      <c r="J15" s="1"/>
    </row>
    <row r="16" spans="1:10" ht="15.75" x14ac:dyDescent="0.25">
      <c r="A16" s="1" t="s">
        <v>14</v>
      </c>
      <c r="B16" s="1"/>
      <c r="C16" s="4">
        <v>0</v>
      </c>
      <c r="D16" s="4">
        <v>5000</v>
      </c>
      <c r="E16" s="4">
        <v>5000</v>
      </c>
      <c r="F16" s="4">
        <v>5000</v>
      </c>
      <c r="G16" s="4">
        <v>5000</v>
      </c>
      <c r="H16" s="1"/>
      <c r="I16" s="1"/>
      <c r="J16" s="1"/>
    </row>
    <row r="17" spans="1:10" ht="15.75" x14ac:dyDescent="0.25">
      <c r="A17" s="1" t="s">
        <v>15</v>
      </c>
      <c r="B17" s="2">
        <f>B12</f>
        <v>-170000</v>
      </c>
      <c r="C17" s="2">
        <f>C13-(C14+C15+C16)</f>
        <v>48750</v>
      </c>
      <c r="D17" s="4">
        <f>D13-(D14+D15+D16)</f>
        <v>46427.124999999985</v>
      </c>
      <c r="E17" s="4">
        <f>E13-(E14+E15+E16)</f>
        <v>49249.284587499991</v>
      </c>
      <c r="F17" s="4">
        <f>F13-(F14+F15+F16)</f>
        <v>52224.253041471238</v>
      </c>
      <c r="G17" s="4">
        <f>G13-(G14+G15+G16)</f>
        <v>55360.217835963325</v>
      </c>
      <c r="H17" s="1"/>
      <c r="I17" s="1"/>
      <c r="J17" s="1"/>
    </row>
    <row r="18" spans="1:10" ht="15.75" x14ac:dyDescent="0.25">
      <c r="A18" s="1" t="s">
        <v>16</v>
      </c>
      <c r="B18" s="1"/>
      <c r="C18" s="1"/>
      <c r="D18" s="1"/>
      <c r="E18" s="1"/>
      <c r="F18" s="1"/>
      <c r="G18" s="1">
        <f>8000</f>
        <v>8000</v>
      </c>
      <c r="H18" s="1"/>
      <c r="I18" s="1"/>
      <c r="J18" s="1"/>
    </row>
    <row r="19" spans="1:10" ht="15.75" x14ac:dyDescent="0.25">
      <c r="A19" s="1" t="s">
        <v>17</v>
      </c>
      <c r="B19" s="2">
        <f>B17</f>
        <v>-170000</v>
      </c>
      <c r="C19" s="2">
        <f>C17</f>
        <v>48750</v>
      </c>
      <c r="D19" s="4">
        <f>D17</f>
        <v>46427.124999999985</v>
      </c>
      <c r="E19" s="4">
        <f>E17</f>
        <v>49249.284587499991</v>
      </c>
      <c r="F19" s="4">
        <f>F17</f>
        <v>52224.253041471238</v>
      </c>
      <c r="G19" s="4">
        <f>G17+G18</f>
        <v>63360.217835963325</v>
      </c>
      <c r="H19" s="1"/>
      <c r="I19" s="1"/>
      <c r="J19" s="1"/>
    </row>
    <row r="20" spans="1:10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5.75" x14ac:dyDescent="0.25">
      <c r="A21" s="1" t="s">
        <v>18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ht="15.75" x14ac:dyDescent="0.25">
      <c r="A22" s="1"/>
      <c r="B22" s="1"/>
      <c r="C22" s="1">
        <f>C19/(1+I22)</f>
        <v>47503.045066991472</v>
      </c>
      <c r="D22" s="1">
        <f>D19/(1+I22)^2</f>
        <v>44082.422285884662</v>
      </c>
      <c r="E22" s="1">
        <f>E19/(1+I22)^3</f>
        <v>45565.948585181744</v>
      </c>
      <c r="F22" s="1">
        <f>F19/(1+I22)^4</f>
        <v>47082.504492384876</v>
      </c>
      <c r="G22" s="1">
        <f>G19/(1+I22)^5</f>
        <v>55660.97520222317</v>
      </c>
      <c r="H22" s="1"/>
      <c r="I22" s="5">
        <f>(I6+I7+I8+I9)/4</f>
        <v>2.6250000000000002E-2</v>
      </c>
      <c r="J22" s="1"/>
    </row>
    <row r="23" spans="1:10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5.75" x14ac:dyDescent="0.25">
      <c r="A24" s="1" t="s">
        <v>19</v>
      </c>
      <c r="B24" s="1"/>
      <c r="C24" s="1"/>
      <c r="D24" s="1"/>
      <c r="E24" s="1"/>
      <c r="F24" s="1"/>
      <c r="G24" s="6">
        <f>B19+C22+D22+E22+F22+G22</f>
        <v>69894.895632665924</v>
      </c>
      <c r="H24" s="1"/>
      <c r="I24" s="1"/>
      <c r="J24" s="1"/>
    </row>
    <row r="25" spans="1:1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.75" x14ac:dyDescent="0.25">
      <c r="A26" s="1" t="s">
        <v>20</v>
      </c>
      <c r="B26" s="1" t="s">
        <v>21</v>
      </c>
      <c r="C26" s="1"/>
      <c r="D26" s="1"/>
      <c r="E26" s="1"/>
      <c r="F26" s="1"/>
      <c r="G26" s="7">
        <f>IRR(B19:G19)</f>
        <v>0.15294644330125018</v>
      </c>
      <c r="H26" s="1"/>
      <c r="I26" s="1"/>
      <c r="J26" s="1"/>
    </row>
    <row r="27" spans="1:10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.75" x14ac:dyDescent="0.25">
      <c r="A28" s="1" t="s">
        <v>22</v>
      </c>
      <c r="B28" s="1" t="s">
        <v>23</v>
      </c>
      <c r="C28" s="2">
        <f>C19+D19+E19</f>
        <v>144426.40958749998</v>
      </c>
      <c r="D28" s="2">
        <f>B19+C28</f>
        <v>-25573.590412500023</v>
      </c>
      <c r="E28" s="1"/>
      <c r="F28" s="1"/>
      <c r="G28" s="1"/>
      <c r="H28" s="1"/>
      <c r="I28" s="1"/>
      <c r="J28" s="1"/>
    </row>
    <row r="29" spans="1:10" ht="15.75" x14ac:dyDescent="0.25">
      <c r="A29" s="1"/>
      <c r="B29" s="1"/>
      <c r="C29" s="1"/>
      <c r="D29" s="8">
        <f>D28/-F19</f>
        <v>0.48968800745109853</v>
      </c>
      <c r="E29" s="1"/>
      <c r="F29" s="1"/>
      <c r="G29" s="1"/>
      <c r="H29" s="1"/>
      <c r="I29" s="1"/>
      <c r="J29" s="1"/>
    </row>
    <row r="30" spans="1:10" ht="15.75" x14ac:dyDescent="0.25">
      <c r="A30" s="1"/>
      <c r="B30" s="1"/>
      <c r="C30" s="1"/>
      <c r="D30" s="1">
        <f>3+D29</f>
        <v>3.4896880074510985</v>
      </c>
      <c r="E30" s="1"/>
      <c r="F30" s="1"/>
      <c r="G30" s="1"/>
      <c r="H30" s="1"/>
      <c r="I30" s="1"/>
      <c r="J30" s="1"/>
    </row>
    <row r="31" spans="1:10" ht="15.75" x14ac:dyDescent="0.25">
      <c r="A31" s="1"/>
      <c r="B31" s="1"/>
      <c r="C31" s="1"/>
      <c r="D31" s="9" t="s">
        <v>24</v>
      </c>
      <c r="E31" s="1"/>
      <c r="F31" s="1"/>
      <c r="G31" s="1"/>
      <c r="H31" s="1"/>
      <c r="I31" s="1"/>
      <c r="J31" s="1"/>
    </row>
    <row r="32" spans="1:10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.75" x14ac:dyDescent="0.25">
      <c r="A33" s="1" t="s">
        <v>25</v>
      </c>
      <c r="B33" s="1"/>
      <c r="C33" s="1"/>
      <c r="D33" s="1"/>
      <c r="E33" s="1"/>
      <c r="F33" s="1"/>
      <c r="G33" s="1"/>
      <c r="H33" s="1"/>
      <c r="I33" s="1"/>
      <c r="J33" s="1"/>
    </row>
    <row r="34" spans="1:10" ht="15.75" x14ac:dyDescent="0.25">
      <c r="A34" s="1" t="s">
        <v>26</v>
      </c>
      <c r="B34" s="1"/>
      <c r="C34" s="1"/>
      <c r="D34" s="1"/>
      <c r="E34" s="1"/>
      <c r="F34" s="1"/>
      <c r="G34" s="1"/>
      <c r="H34" s="1"/>
      <c r="I34" s="1"/>
      <c r="J3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Mulwa</dc:creator>
  <cp:lastModifiedBy>James Mulwa</cp:lastModifiedBy>
  <dcterms:created xsi:type="dcterms:W3CDTF">2018-04-22T05:49:53Z</dcterms:created>
  <dcterms:modified xsi:type="dcterms:W3CDTF">2018-04-22T05:51:35Z</dcterms:modified>
</cp:coreProperties>
</file>